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atanekJ\likvidace pražců 2025-26\"/>
    </mc:Choice>
  </mc:AlternateContent>
  <bookViews>
    <workbookView xWindow="0" yWindow="0" windowWidth="0" windowHeight="0"/>
  </bookViews>
  <sheets>
    <sheet name="Rekapitulace stavby" sheetId="1" r:id="rId1"/>
    <sheet name="SO 01 - Nakládka, odvoz,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Nakládka, odvoz, ...'!$C$116:$K$120</definedName>
    <definedName name="_xlnm.Print_Area" localSheetId="1">'SO 01 - Nakládka, odvoz, ...'!$C$104:$K$120</definedName>
    <definedName name="_xlnm.Print_Titles" localSheetId="1">'SO 01 - Nakládka, odvoz, ...'!$116:$116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19"/>
  <c r="BH119"/>
  <c r="BG119"/>
  <c r="BF119"/>
  <c r="T119"/>
  <c r="T118"/>
  <c r="T117"/>
  <c r="R119"/>
  <c r="R118"/>
  <c r="R117"/>
  <c r="P119"/>
  <c r="P118"/>
  <c r="P117"/>
  <c i="1" r="AU95"/>
  <c i="2" r="J114"/>
  <c r="F113"/>
  <c r="F111"/>
  <c r="E109"/>
  <c r="J92"/>
  <c r="F91"/>
  <c r="F89"/>
  <c r="E87"/>
  <c r="J21"/>
  <c r="E21"/>
  <c r="J113"/>
  <c r="J20"/>
  <c r="J18"/>
  <c r="E18"/>
  <c r="F114"/>
  <c r="J17"/>
  <c r="J12"/>
  <c r="J89"/>
  <c r="E7"/>
  <c r="E85"/>
  <c i="1" r="L90"/>
  <c r="AM90"/>
  <c r="AM89"/>
  <c r="L89"/>
  <c r="AM87"/>
  <c r="L87"/>
  <c r="L85"/>
  <c r="L84"/>
  <c i="2" r="F34"/>
  <c i="1" r="BA95"/>
  <c r="BA94"/>
  <c r="AW94"/>
  <c r="AK30"/>
  <c r="AS94"/>
  <c i="2" r="J119"/>
  <c r="F37"/>
  <c i="1" r="BD95"/>
  <c r="BD94"/>
  <c r="W33"/>
  <c i="2" r="BK119"/>
  <c r="F36"/>
  <c i="1" r="BC95"/>
  <c r="BC94"/>
  <c r="W32"/>
  <c i="2" r="F35"/>
  <c i="1" r="BB95"/>
  <c r="BB94"/>
  <c r="AX94"/>
  <c r="AU94"/>
  <c i="2" l="1" r="BK118"/>
  <c r="J118"/>
  <c r="J97"/>
  <c r="F92"/>
  <c r="BE119"/>
  <c r="J91"/>
  <c r="E107"/>
  <c r="J111"/>
  <c r="J33"/>
  <c i="1" r="AV95"/>
  <c r="AY94"/>
  <c r="W31"/>
  <c i="2" r="J34"/>
  <c i="1" r="AW95"/>
  <c r="W30"/>
  <c i="2" l="1" r="BK117"/>
  <c r="J117"/>
  <c r="J96"/>
  <c r="F33"/>
  <c i="1" r="AZ95"/>
  <c r="AZ94"/>
  <c r="W29"/>
  <c r="AT95"/>
  <c i="2" l="1" r="J30"/>
  <c i="1" r="AG95"/>
  <c r="AG94"/>
  <c r="AK26"/>
  <c r="AV94"/>
  <c r="AK29"/>
  <c r="AK35"/>
  <c l="1" r="AN95"/>
  <c i="2" r="J39"/>
  <c i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<sst xmlns="http://schemas.openxmlformats.org/spreadsheetml/2006/main">
  <si>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</si>
  <si>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</si>
  <si>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</si>
  <si>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</si>
  <si>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</si>
  <si>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{cf92779e-d900-4522-b69a-1d737a63e22f}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</si>
  <si>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</si>
  <si>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</si>
  <si>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</si>
  <si>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</si>
  <si>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</si>
  <si>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</si>
  <si>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</si>
  <si>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</si>
  <si>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635230057-ST-OLC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</si>
  <si>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</si>
  <si>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</si>
  <si>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Nakládka, odvoz, odstranění či využití dřevěných pražců 25-26 – ST Olomouc</t>
  </si>
  <si>
    <t>KSO:</t>
  </si>
  <si>
    <t>CC-CZ:</t>
  </si>
  <si>
    <t>Místo:</t>
  </si>
  <si>
    <t xml:space="preserve"> </t>
  </si>
  <si>
    <t>Datum:</t>
  </si>
  <si>
    <t>15. 5. 2025</t>
  </si>
  <si>
    <t>Zadavatel:</t>
  </si>
  <si>
    <t>IČ:</t>
  </si>
  <si>
    <t>70994234</t>
  </si>
  <si>
    <t>Správa železnic s.o.</t>
  </si>
  <si>
    <t>DIČ:</t>
  </si>
  <si>
    <t>CZ70994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</si>
  <si>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</si>
  <si>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</si>
  <si>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</si>
  <si>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</si>
  <si>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</si>
  <si>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</si>
  <si>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</si>
  <si>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</si>
  <si>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</si>
  <si>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</si>
  <si>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</si>
  <si>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</si>
  <si>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</si>
  <si>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</si>
  <si>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</si>
  <si>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</si>
  <si>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</si>
  <si>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</si>
  <si>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</si>
  <si>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</si>
  <si>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</si>
  <si>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</si>
  <si>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</si>
  <si>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</si>
  <si>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</si>
  <si>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</si>
  <si>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</si>
  <si>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</si>
  <si>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</si>
  <si>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</si>
  <si>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</si>
  <si>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</si>
  <si>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</si>
  <si>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</si>
  <si>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</si>
  <si>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</si>
  <si>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</si>
  <si>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</si>
  <si>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</si>
  <si>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</si>
  <si>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</si>
  <si>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</si>
  <si>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</si>
  <si>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</si>
  <si>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</si>
  <si>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</si>
  <si>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</si>
  <si>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</si>
  <si>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</si>
  <si>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</si>
  <si>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</si>
  <si>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</si>
  <si>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</si>
  <si>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</si>
  <si>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{0d672162-ba75-4249-944d-731de69ca4b1}</t>
  </si>
  <si>
    <t>2</t>
  </si>
  <si>
    <t>KRYCÍ LIST SOUPISU PRACÍ</t>
  </si>
  <si>
    <t>Objekt:</t>
  </si>
  <si>
    <t>SO 01 - Nakládka, odvoz, odstranění či využití dřevěných pražců 25-26 – ST Olomouc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</si>
  <si>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</si>
  <si>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</si>
  <si>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</si>
  <si>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</si>
  <si>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</si>
  <si>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</si>
  <si>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</si>
  <si>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</si>
  <si>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</si>
  <si>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</si>
  <si>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</si>
  <si>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</si>
  <si>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</si>
  <si>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</si>
  <si>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</si>
  <si>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</si>
  <si>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</si>
  <si>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</si>
  <si>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</si>
  <si>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</si>
  <si>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</si>
  <si>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</si>
  <si>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</si>
  <si>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</si>
  <si>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R</t>
  </si>
  <si>
    <t>Naložení, složení, odvoz a likvidace nebezpečného odpadu a úklid místa nakládky</t>
  </si>
  <si>
    <t>t</t>
  </si>
  <si>
    <t>512</t>
  </si>
  <si>
    <t>1446275886</t>
  </si>
  <si>
    <t>PP</t>
  </si>
  <si>
    <t>Naložení, složení, odvoz a likvidace nebezpečného odpadu a úklid místa nakládky. Poznámka: 1. V cenách jsou započteny náklady na uložení odpadu na oficiální skládku nebo jiný druh ekoligické likvidace či dalšího využití odpadu, doprava odpadu z celého obvodu ST Ostrava na místo likvidace a úklid místa nakládky od zbytků po nakládaných odpadech.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</si>
</sst>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26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29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635230057-ST-OLC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Nakládka, odvoz, odstranění či využití dřevěných pražců 25-26 – ST Olomouc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15. 5. 2025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 s.o.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Správa železnic s.o.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 01 - Nakládka, odvoz, 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'SO 01 - Nakládka, odvoz, ...'!P117</f>
        <v>0</v>
      </c>
      <c r="AV95" s="124">
        <f>'SO 01 - Nakládka, odvoz, ...'!J33</f>
        <v>0</v>
      </c>
      <c r="AW95" s="124">
        <f>'SO 01 - Nakládka, odvoz, ...'!J34</f>
        <v>0</v>
      </c>
      <c r="AX95" s="124">
        <f>'SO 01 - Nakládka, odvoz, ...'!J35</f>
        <v>0</v>
      </c>
      <c r="AY95" s="124">
        <f>'SO 01 - Nakládka, odvoz, ...'!J36</f>
        <v>0</v>
      </c>
      <c r="AZ95" s="124">
        <f>'SO 01 - Nakládka, odvoz, ...'!F33</f>
        <v>0</v>
      </c>
      <c r="BA95" s="124">
        <f>'SO 01 - Nakládka, odvoz, ...'!F34</f>
        <v>0</v>
      </c>
      <c r="BB95" s="124">
        <f>'SO 01 - Nakládka, odvoz, ...'!F35</f>
        <v>0</v>
      </c>
      <c r="BC95" s="124">
        <f>'SO 01 - Nakládka, odvoz, ...'!F36</f>
        <v>0</v>
      </c>
      <c r="BD95" s="126">
        <f>'SO 01 - Nakládka, odvoz, ...'!F37</f>
        <v>0</v>
      </c>
      <c r="BE95" s="7"/>
      <c r="BT95" s="127" t="s">
        <v>83</v>
      </c>
      <c r="BV95" s="127" t="s">
        <v>78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LYzC2tBi5/rfwZif/8yUiFve1gnOarzNfhCaWey6H5+bnWdfnuhZRmVNsITLKkKt5a9PQbviLKqRkNXkFfj2wQ==" hashValue="07Nfog9AhJJrnD1AhuSZQDwsydR2uTW2+cToK2Ka1U9fC6qJONsO00/iZfV59z9poBU2PLCzmiekWBs7Fw1Eo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Nakládka, odvoz,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85</v>
      </c>
    </row>
    <row r="4" hidden="1" s="1" customFormat="1" ht="24.96" customHeight="1">
      <c r="B4" s="16"/>
      <c r="D4" s="130" t="s">
        <v>86</v>
      </c>
      <c r="L4" s="16"/>
      <c r="M4" s="13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2" t="s">
        <v>16</v>
      </c>
      <c r="L6" s="16"/>
    </row>
    <row r="7" hidden="1" s="1" customFormat="1" ht="16.5" customHeight="1">
      <c r="B7" s="16"/>
      <c r="E7" s="133" t="str">
        <f>'Rekapitulace stavby'!K6</f>
        <v>Nakládka, odvoz, odstranění či využití dřevěných pražců 25-26 – ST Olomouc</v>
      </c>
      <c r="F7" s="132"/>
      <c r="G7" s="132"/>
      <c r="H7" s="132"/>
      <c r="L7" s="16"/>
    </row>
    <row r="8" hidden="1" s="2" customFormat="1" ht="12" customHeight="1">
      <c r="A8" s="34"/>
      <c r="B8" s="40"/>
      <c r="C8" s="34"/>
      <c r="D8" s="132" t="s">
        <v>87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4" t="s">
        <v>88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15. 5. 2025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5" t="s">
        <v>27</v>
      </c>
      <c r="F15" s="34"/>
      <c r="G15" s="34"/>
      <c r="H15" s="34"/>
      <c r="I15" s="132" t="s">
        <v>28</v>
      </c>
      <c r="J15" s="135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2" t="s">
        <v>30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2" t="s">
        <v>32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28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25</v>
      </c>
      <c r="J23" s="135" t="s">
        <v>26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5" t="s">
        <v>27</v>
      </c>
      <c r="F24" s="34"/>
      <c r="G24" s="34"/>
      <c r="H24" s="34"/>
      <c r="I24" s="132" t="s">
        <v>28</v>
      </c>
      <c r="J24" s="135" t="s">
        <v>29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2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2" t="s">
        <v>36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4" t="s">
        <v>38</v>
      </c>
      <c r="G32" s="34"/>
      <c r="H32" s="34"/>
      <c r="I32" s="144" t="s">
        <v>37</v>
      </c>
      <c r="J32" s="144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5" t="s">
        <v>40</v>
      </c>
      <c r="E33" s="132" t="s">
        <v>41</v>
      </c>
      <c r="F33" s="146">
        <f>ROUND((SUM(BE117:BE120)),  2)</f>
        <v>0</v>
      </c>
      <c r="G33" s="34"/>
      <c r="H33" s="34"/>
      <c r="I33" s="147">
        <v>0.20999999999999999</v>
      </c>
      <c r="J33" s="146">
        <f>ROUND(((SUM(BE117:BE120))*I33),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2" t="s">
        <v>42</v>
      </c>
      <c r="F34" s="146">
        <f>ROUND((SUM(BF117:BF120)),  2)</f>
        <v>0</v>
      </c>
      <c r="G34" s="34"/>
      <c r="H34" s="34"/>
      <c r="I34" s="147">
        <v>0.12</v>
      </c>
      <c r="J34" s="146">
        <f>ROUND(((SUM(BF117:BF120))*I34),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43</v>
      </c>
      <c r="F35" s="146">
        <f>ROUND((SUM(BG117:BG120)),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44</v>
      </c>
      <c r="F36" s="146">
        <f>ROUND((SUM(BH117:BH120)),  2)</f>
        <v>0</v>
      </c>
      <c r="G36" s="34"/>
      <c r="H36" s="34"/>
      <c r="I36" s="147">
        <v>0.12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45</v>
      </c>
      <c r="F37" s="146">
        <f>ROUND((SUM(BI117:BI120)),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5" t="s">
        <v>49</v>
      </c>
      <c r="E50" s="156"/>
      <c r="F50" s="156"/>
      <c r="G50" s="155" t="s">
        <v>50</v>
      </c>
      <c r="H50" s="156"/>
      <c r="I50" s="156"/>
      <c r="J50" s="156"/>
      <c r="K50" s="156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7" t="s">
        <v>51</v>
      </c>
      <c r="E61" s="158"/>
      <c r="F61" s="159" t="s">
        <v>52</v>
      </c>
      <c r="G61" s="157" t="s">
        <v>51</v>
      </c>
      <c r="H61" s="158"/>
      <c r="I61" s="158"/>
      <c r="J61" s="160" t="s">
        <v>52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5" t="s">
        <v>53</v>
      </c>
      <c r="E65" s="161"/>
      <c r="F65" s="161"/>
      <c r="G65" s="155" t="s">
        <v>54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7" t="s">
        <v>51</v>
      </c>
      <c r="E76" s="158"/>
      <c r="F76" s="159" t="s">
        <v>52</v>
      </c>
      <c r="G76" s="157" t="s">
        <v>51</v>
      </c>
      <c r="H76" s="158"/>
      <c r="I76" s="158"/>
      <c r="J76" s="160" t="s">
        <v>52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89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166" t="str">
        <f>E7</f>
        <v>Nakládka, odvoz, odstranění či využití dřevěných pražců 25-26 – ST Olomouc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87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6"/>
      <c r="D87" s="36"/>
      <c r="E87" s="72" t="str">
        <f>E9</f>
        <v>SO 01 - Nakládka, odvoz, odstranění či využití dřevěných pražců 25-26 – ST Olomouc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15. 5. 2025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 s.o.</v>
      </c>
      <c r="G91" s="36"/>
      <c r="H91" s="36"/>
      <c r="I91" s="28" t="s">
        <v>32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Správa železnic s.o.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67" t="s">
        <v>90</v>
      </c>
      <c r="D94" s="168"/>
      <c r="E94" s="168"/>
      <c r="F94" s="168"/>
      <c r="G94" s="168"/>
      <c r="H94" s="168"/>
      <c r="I94" s="168"/>
      <c r="J94" s="169" t="s">
        <v>91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70" t="s">
        <v>92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93</v>
      </c>
    </row>
    <row r="97" hidden="1" s="9" customFormat="1" ht="24.96" customHeight="1">
      <c r="A97" s="9"/>
      <c r="B97" s="171"/>
      <c r="C97" s="172"/>
      <c r="D97" s="173" t="s">
        <v>94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hidden="1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hidden="1"/>
    <row r="101" hidden="1"/>
    <row r="102" hidden="1"/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95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Nakládka, odvoz, odstranění či využití dřevěných pražců 25-26 – ST Olomouc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87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SO 01 - Nakládka, odvoz, odstranění či využití dřevěných pražců 25-26 – ST Olomouc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15. 5. 2025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>Správa železnic s.o.</v>
      </c>
      <c r="G113" s="36"/>
      <c r="H113" s="36"/>
      <c r="I113" s="28" t="s">
        <v>32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6"/>
      <c r="E114" s="36"/>
      <c r="F114" s="23" t="str">
        <f>IF(E18="","",E18)</f>
        <v>Vyplň údaj</v>
      </c>
      <c r="G114" s="36"/>
      <c r="H114" s="36"/>
      <c r="I114" s="28" t="s">
        <v>34</v>
      </c>
      <c r="J114" s="32" t="str">
        <f>E24</f>
        <v>Správa železnic s.o.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96</v>
      </c>
      <c r="D116" s="180" t="s">
        <v>61</v>
      </c>
      <c r="E116" s="180" t="s">
        <v>57</v>
      </c>
      <c r="F116" s="180" t="s">
        <v>58</v>
      </c>
      <c r="G116" s="180" t="s">
        <v>97</v>
      </c>
      <c r="H116" s="180" t="s">
        <v>98</v>
      </c>
      <c r="I116" s="180" t="s">
        <v>99</v>
      </c>
      <c r="J116" s="180" t="s">
        <v>91</v>
      </c>
      <c r="K116" s="181" t="s">
        <v>100</v>
      </c>
      <c r="L116" s="182"/>
      <c r="M116" s="96" t="s">
        <v>1</v>
      </c>
      <c r="N116" s="97" t="s">
        <v>40</v>
      </c>
      <c r="O116" s="97" t="s">
        <v>101</v>
      </c>
      <c r="P116" s="97" t="s">
        <v>102</v>
      </c>
      <c r="Q116" s="97" t="s">
        <v>103</v>
      </c>
      <c r="R116" s="97" t="s">
        <v>104</v>
      </c>
      <c r="S116" s="97" t="s">
        <v>105</v>
      </c>
      <c r="T116" s="98" t="s">
        <v>106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107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75</v>
      </c>
      <c r="AU117" s="13" t="s">
        <v>93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75</v>
      </c>
      <c r="E118" s="191" t="s">
        <v>108</v>
      </c>
      <c r="F118" s="191" t="s">
        <v>109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SUM(P119:P120)</f>
        <v>0</v>
      </c>
      <c r="Q118" s="196"/>
      <c r="R118" s="197">
        <f>SUM(R119:R120)</f>
        <v>0</v>
      </c>
      <c r="S118" s="196"/>
      <c r="T118" s="198">
        <f>SUM(T119:T120)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110</v>
      </c>
      <c r="AT118" s="200" t="s">
        <v>75</v>
      </c>
      <c r="AU118" s="200" t="s">
        <v>76</v>
      </c>
      <c r="AY118" s="199" t="s">
        <v>111</v>
      </c>
      <c r="BK118" s="201">
        <f>SUM(BK119:BK120)</f>
        <v>0</v>
      </c>
    </row>
    <row r="119" s="2" customFormat="1" ht="16.5" customHeight="1">
      <c r="A119" s="34"/>
      <c r="B119" s="35"/>
      <c r="C119" s="202" t="s">
        <v>83</v>
      </c>
      <c r="D119" s="202" t="s">
        <v>112</v>
      </c>
      <c r="E119" s="203" t="s">
        <v>113</v>
      </c>
      <c r="F119" s="204" t="s">
        <v>114</v>
      </c>
      <c r="G119" s="205" t="s">
        <v>115</v>
      </c>
      <c r="H119" s="206">
        <v>1830</v>
      </c>
      <c r="I119" s="207"/>
      <c r="J119" s="208">
        <f>ROUND(I119*H119,2)</f>
        <v>0</v>
      </c>
      <c r="K119" s="204" t="s">
        <v>1</v>
      </c>
      <c r="L119" s="40"/>
      <c r="M119" s="209" t="s">
        <v>1</v>
      </c>
      <c r="N119" s="210" t="s">
        <v>41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116</v>
      </c>
      <c r="AT119" s="213" t="s">
        <v>112</v>
      </c>
      <c r="AU119" s="213" t="s">
        <v>83</v>
      </c>
      <c r="AY119" s="13" t="s">
        <v>111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83</v>
      </c>
      <c r="BK119" s="214">
        <f>ROUND(I119*H119,2)</f>
        <v>0</v>
      </c>
      <c r="BL119" s="13" t="s">
        <v>116</v>
      </c>
      <c r="BM119" s="213" t="s">
        <v>117</v>
      </c>
    </row>
    <row r="120" s="2" customFormat="1">
      <c r="A120" s="34"/>
      <c r="B120" s="35"/>
      <c r="C120" s="36"/>
      <c r="D120" s="215" t="s">
        <v>118</v>
      </c>
      <c r="E120" s="36"/>
      <c r="F120" s="216" t="s">
        <v>119</v>
      </c>
      <c r="G120" s="36"/>
      <c r="H120" s="36"/>
      <c r="I120" s="217"/>
      <c r="J120" s="36"/>
      <c r="K120" s="36"/>
      <c r="L120" s="40"/>
      <c r="M120" s="218"/>
      <c r="N120" s="219"/>
      <c r="O120" s="220"/>
      <c r="P120" s="220"/>
      <c r="Q120" s="220"/>
      <c r="R120" s="220"/>
      <c r="S120" s="220"/>
      <c r="T120" s="22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118</v>
      </c>
      <c r="AU120" s="13" t="s">
        <v>83</v>
      </c>
    </row>
    <row r="121" s="2" customFormat="1" ht="6.96" customHeight="1">
      <c r="A121" s="34"/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40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sheet="1" autoFilter="0" formatColumns="0" formatRows="0" objects="1" scenarios="1" spinCount="100000" saltValue="Lc1TErSz/lJ/19HhHYAy9OvJkhpJoiba/GB66GdbcEjSDnqXo9RkW231MkTQTjtdeXY9P23eQO/HKjaD6aVIqg==" hashValue="zAg9JToUTUcfryBvygcbZg/CZ66TYbRBFF5ebuadDtKDRbRahkF1/T80reb7AOcZtVsWTgGrDg//ZxkgD+8wGA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Šatánek Jan, Ing.</dc:creator>
  <cp:lastModifiedBy>Šatánek Jan, Ing.</cp:lastModifiedBy>
  <dcterms:created xsi:type="dcterms:W3CDTF">2025-05-20T12:25:13Z</dcterms:created>
  <dcterms:modified xsi:type="dcterms:W3CDTF">2025-05-20T12:25:15Z</dcterms:modified>
</cp:coreProperties>
</file>